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\Desktop\Mygre Unipampa\1 sem 2020\extensão\projeto consultoria online\"/>
    </mc:Choice>
  </mc:AlternateContent>
  <xr:revisionPtr revIDLastSave="0" documentId="8_{ACD5F823-4FF0-49B2-ACF4-FC03D722A7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LASSIFICAÇÃO ABC" sheetId="7" r:id="rId1"/>
  </sheets>
  <definedNames>
    <definedName name="_xlchart.v1.0" hidden="1">'CLASSIFICAÇÃO ABC'!$A$2:$A$25</definedName>
    <definedName name="_xlchart.v1.1" hidden="1">'CLASSIFICAÇÃO ABC'!$B$1</definedName>
    <definedName name="_xlchart.v1.10" hidden="1">'CLASSIFICAÇÃO ABC'!$F$2:$F$25</definedName>
    <definedName name="_xlchart.v1.2" hidden="1">'CLASSIFICAÇÃO ABC'!$B$2:$B$25</definedName>
    <definedName name="_xlchart.v1.3" hidden="1">'CLASSIFICAÇÃO ABC'!$C$1</definedName>
    <definedName name="_xlchart.v1.4" hidden="1">'CLASSIFICAÇÃO ABC'!$C$2:$C$25</definedName>
    <definedName name="_xlchart.v1.5" hidden="1">'CLASSIFICAÇÃO ABC'!$D$1</definedName>
    <definedName name="_xlchart.v1.6" hidden="1">'CLASSIFICAÇÃO ABC'!$D$2:$D$25</definedName>
    <definedName name="_xlchart.v1.7" hidden="1">'CLASSIFICAÇÃO ABC'!$E$1</definedName>
    <definedName name="_xlchart.v1.8" hidden="1">'CLASSIFICAÇÃO ABC'!$E$2:$E$25</definedName>
    <definedName name="_xlchart.v1.9" hidden="1">'CLASSIFICAÇÃO ABC'!$F$1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7" l="1"/>
  <c r="L2" i="7" l="1"/>
  <c r="L3" i="7"/>
  <c r="L4" i="7"/>
  <c r="F11" i="7"/>
  <c r="E11" i="7"/>
  <c r="D10" i="7"/>
  <c r="D11" i="7"/>
  <c r="D12" i="7"/>
  <c r="D3" i="7"/>
  <c r="D2" i="7"/>
  <c r="D22" i="7"/>
  <c r="D5" i="7"/>
  <c r="D4" i="7"/>
  <c r="D6" i="7"/>
  <c r="D7" i="7"/>
  <c r="D8" i="7"/>
  <c r="D9" i="7"/>
  <c r="D13" i="7"/>
  <c r="D14" i="7"/>
  <c r="D15" i="7"/>
  <c r="D16" i="7"/>
  <c r="D17" i="7"/>
  <c r="D18" i="7"/>
  <c r="D19" i="7"/>
  <c r="D20" i="7"/>
  <c r="D21" i="7"/>
  <c r="D24" i="7"/>
  <c r="D23" i="7"/>
  <c r="D25" i="7"/>
  <c r="D26" i="7" l="1"/>
  <c r="E5" i="7" s="1"/>
  <c r="E10" i="7" l="1"/>
  <c r="E12" i="7"/>
  <c r="E3" i="7"/>
  <c r="E21" i="7"/>
  <c r="E4" i="7"/>
  <c r="E14" i="7"/>
  <c r="E26" i="7"/>
  <c r="E9" i="7"/>
  <c r="E18" i="7"/>
  <c r="E15" i="7"/>
  <c r="E16" i="7"/>
  <c r="E22" i="7"/>
  <c r="E2" i="7"/>
  <c r="E8" i="7"/>
  <c r="E6" i="7"/>
  <c r="E20" i="7"/>
  <c r="E19" i="7"/>
  <c r="E13" i="7"/>
  <c r="E23" i="7"/>
  <c r="E24" i="7"/>
  <c r="E7" i="7"/>
  <c r="E25" i="7"/>
  <c r="E17" i="7"/>
  <c r="F2" i="7" l="1"/>
  <c r="F3" i="7" l="1"/>
  <c r="G3" i="7" l="1"/>
  <c r="F4" i="7"/>
  <c r="F5" i="7" l="1"/>
  <c r="G4" i="7"/>
  <c r="F6" i="7" l="1"/>
  <c r="G5" i="7"/>
  <c r="F7" i="7" l="1"/>
  <c r="G6" i="7"/>
  <c r="G7" i="7" l="1"/>
  <c r="F8" i="7"/>
  <c r="F9" i="7" s="1"/>
  <c r="G9" i="7" l="1"/>
  <c r="F10" i="7"/>
  <c r="G8" i="7"/>
  <c r="G10" i="7" l="1"/>
  <c r="G11" i="7" l="1"/>
  <c r="F12" i="7"/>
  <c r="G12" i="7" l="1"/>
  <c r="F13" i="7"/>
  <c r="F14" i="7" l="1"/>
  <c r="G13" i="7"/>
  <c r="F15" i="7" l="1"/>
  <c r="G14" i="7"/>
  <c r="F16" i="7" l="1"/>
  <c r="G15" i="7"/>
  <c r="F17" i="7" l="1"/>
  <c r="G16" i="7"/>
  <c r="F18" i="7" l="1"/>
  <c r="G17" i="7"/>
  <c r="F19" i="7" l="1"/>
  <c r="G18" i="7"/>
  <c r="F20" i="7" l="1"/>
  <c r="G19" i="7"/>
  <c r="F21" i="7" l="1"/>
  <c r="G20" i="7"/>
  <c r="F22" i="7" l="1"/>
  <c r="G21" i="7"/>
  <c r="F23" i="7" l="1"/>
  <c r="G22" i="7"/>
  <c r="F24" i="7" l="1"/>
  <c r="G23" i="7"/>
  <c r="K2" i="7" l="1"/>
  <c r="F25" i="7"/>
  <c r="G25" i="7" s="1"/>
  <c r="G24" i="7"/>
  <c r="K4" i="7" s="1"/>
  <c r="K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mls</author>
  </authors>
  <commentList>
    <comment ref="D1" authorId="0" shapeId="0" xr:uid="{EBDB65F3-BE66-41E0-ADF4-C5B05A6F0E36}">
      <text>
        <r>
          <rPr>
            <b/>
            <sz val="9"/>
            <color indexed="81"/>
            <rFont val="Segoe UI"/>
            <family val="2"/>
          </rPr>
          <t>mls:</t>
        </r>
        <r>
          <rPr>
            <sz val="9"/>
            <color indexed="81"/>
            <rFont val="Segoe UI"/>
            <family val="2"/>
          </rPr>
          <t xml:space="preserve">
Classificar do maior para o menor (decrescente)</t>
        </r>
      </text>
    </comment>
  </commentList>
</comments>
</file>

<file path=xl/sharedStrings.xml><?xml version="1.0" encoding="utf-8"?>
<sst xmlns="http://schemas.openxmlformats.org/spreadsheetml/2006/main" count="39" uniqueCount="36">
  <si>
    <t xml:space="preserve">Produto </t>
  </si>
  <si>
    <t>Total</t>
  </si>
  <si>
    <t xml:space="preserve">Quantidade utilizada </t>
  </si>
  <si>
    <t>Classificação</t>
  </si>
  <si>
    <t>Classe</t>
  </si>
  <si>
    <t>Corte</t>
  </si>
  <si>
    <t>A</t>
  </si>
  <si>
    <t>B</t>
  </si>
  <si>
    <t>C</t>
  </si>
  <si>
    <t>Valor total (R$)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</si>
  <si>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</si>
  <si>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</si>
  <si>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</si>
  <si>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</si>
  <si>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</si>
  <si>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</si>
  <si>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</si>
  <si>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</si>
  <si>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</si>
  <si>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</si>
  <si>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</si>
  <si>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</si>
  <si>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</si>
  <si>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</si>
  <si>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</si>
  <si>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</si>
  <si>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</si>
  <si>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</si>
  <si>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</si>
  <si>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</si>
  <si>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K</t>
  </si>
  <si>
    <t>Preço unitário (R$)</t>
  </si>
  <si>
    <t>Porcentagem individual</t>
  </si>
  <si>
    <t>Porcentagem acumulada</t>
  </si>
  <si>
    <t>Proporção de produtos</t>
  </si>
  <si>
    <t>Proporção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</si>
</sst>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0" fontId="0" fillId="0" borderId="0" xfId="1" applyNumberFormat="1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>
      <alignment horizontal="center" wrapText="1"/>
    </xf>
    <xf numFmtId="0" fontId="5" fillId="0" borderId="0" xfId="0" applyFont="1"/>
    <xf numFmtId="10" fontId="5" fillId="0" borderId="1" xfId="1" applyNumberFormat="1" applyFont="1" applyBorder="1"/>
    <xf numFmtId="10" fontId="5" fillId="0" borderId="1" xfId="0" applyNumberFormat="1" applyFont="1" applyBorder="1"/>
    <xf numFmtId="0" fontId="5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164" fontId="4" fillId="0" borderId="0" xfId="0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'CLASSIFICAÇÃO ABC'!$B$1</c:f>
              <c:strCache>
                <c:ptCount val="1"/>
                <c:pt idx="0">
                  <c:v>Quantidade utilizada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'CLASSIFICAÇÃO ABC'!$A$2:$A$25</c:f>
              <c:strCache>
                <c:ptCount val="2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X</c:v>
                </c:pt>
                <c:pt idx="23">
                  <c:v>Z</c:v>
                </c:pt>
              </c:strCache>
            </c:strRef>
          </c:cat>
          <c:val>
            <c:numRef>
              <c:f>'CLASSIFICAÇÃO ABC'!$B$2:$B$25</c:f>
            </c:numRef>
          </c:val>
          <c:extLst>
            <c:ext xmlns:c16="http://schemas.microsoft.com/office/drawing/2014/chart" uri="{C3380CC4-5D6E-409C-BE32-E72D297353CC}">
              <c16:uniqueId val="{00000000-0E65-4743-A9C1-1440A7B6BFA1}"/>
            </c:ext>
          </c:extLst>
        </c:ser>
        <c:ser>
          <c:idx val="1"/>
          <c:order val="1"/>
          <c:tx>
            <c:strRef>
              <c:f>'CLASSIFICAÇÃO ABC'!$C$1</c:f>
              <c:strCache>
                <c:ptCount val="1"/>
                <c:pt idx="0">
                  <c:v>Preço unitário (R$)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'CLASSIFICAÇÃO ABC'!$A$2:$A$25</c:f>
              <c:strCache>
                <c:ptCount val="2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X</c:v>
                </c:pt>
                <c:pt idx="23">
                  <c:v>Z</c:v>
                </c:pt>
              </c:strCache>
            </c:strRef>
          </c:cat>
          <c:val>
            <c:numRef>
              <c:f>'CLASSIFICAÇÃO ABC'!$C$2:$C$25</c:f>
            </c:numRef>
          </c:val>
          <c:extLst>
            <c:ext xmlns:c16="http://schemas.microsoft.com/office/drawing/2014/chart" uri="{C3380CC4-5D6E-409C-BE32-E72D297353CC}">
              <c16:uniqueId val="{00000001-0E65-4743-A9C1-1440A7B6BFA1}"/>
            </c:ext>
          </c:extLst>
        </c:ser>
        <c:ser>
          <c:idx val="2"/>
          <c:order val="2"/>
          <c:tx>
            <c:strRef>
              <c:f>'CLASSIFICAÇÃO ABC'!$D$1</c:f>
              <c:strCache>
                <c:ptCount val="1"/>
                <c:pt idx="0">
                  <c:v>Valor total (R$)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'CLASSIFICAÇÃO ABC'!$A$2:$A$25</c:f>
              <c:strCache>
                <c:ptCount val="2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X</c:v>
                </c:pt>
                <c:pt idx="23">
                  <c:v>Z</c:v>
                </c:pt>
              </c:strCache>
            </c:strRef>
          </c:cat>
          <c:val>
            <c:numRef>
              <c:f>'CLASSIFICAÇÃO ABC'!$D$2:$D$25</c:f>
            </c:numRef>
          </c:val>
          <c:extLst>
            <c:ext xmlns:c16="http://schemas.microsoft.com/office/drawing/2014/chart" uri="{C3380CC4-5D6E-409C-BE32-E72D297353CC}">
              <c16:uniqueId val="{00000002-0E65-4743-A9C1-1440A7B6BFA1}"/>
            </c:ext>
          </c:extLst>
        </c:ser>
        <c:ser>
          <c:idx val="3"/>
          <c:order val="3"/>
          <c:tx>
            <c:strRef>
              <c:f>'CLASSIFICAÇÃO ABC'!$E$1</c:f>
              <c:strCache>
                <c:ptCount val="1"/>
                <c:pt idx="0">
                  <c:v>Porcentagem individual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'CLASSIFICAÇÃO ABC'!$A$2:$A$25</c:f>
              <c:strCache>
                <c:ptCount val="2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X</c:v>
                </c:pt>
                <c:pt idx="23">
                  <c:v>Z</c:v>
                </c:pt>
              </c:strCache>
            </c:strRef>
          </c:cat>
          <c:val>
            <c:numRef>
              <c:f>'CLASSIFICAÇÃO ABC'!$E$2:$E$25</c:f>
              <c:numCache>
                <c:formatCode>0.00%</c:formatCode>
                <c:ptCount val="24"/>
                <c:pt idx="0">
                  <c:v>0.22672720615653061</c:v>
                </c:pt>
                <c:pt idx="1">
                  <c:v>0.14460503262095151</c:v>
                </c:pt>
                <c:pt idx="2">
                  <c:v>7.9860209396838147E-2</c:v>
                </c:pt>
                <c:pt idx="3">
                  <c:v>7.4957380308641602E-2</c:v>
                </c:pt>
                <c:pt idx="4">
                  <c:v>5.1665097183225227E-2</c:v>
                </c:pt>
                <c:pt idx="5">
                  <c:v>4.0721331887904652E-2</c:v>
                </c:pt>
                <c:pt idx="6">
                  <c:v>3.8718188760757943E-2</c:v>
                </c:pt>
                <c:pt idx="7">
                  <c:v>3.3208768100330646E-2</c:v>
                </c:pt>
                <c:pt idx="8">
                  <c:v>3.2361771856845654E-2</c:v>
                </c:pt>
                <c:pt idx="9">
                  <c:v>3.1158044944262692E-2</c:v>
                </c:pt>
                <c:pt idx="10">
                  <c:v>2.5260847048127234E-2</c:v>
                </c:pt>
                <c:pt idx="11">
                  <c:v>2.2204332290744918E-2</c:v>
                </c:pt>
                <c:pt idx="12">
                  <c:v>2.1384114757004549E-2</c:v>
                </c:pt>
                <c:pt idx="13">
                  <c:v>1.9728795987009506E-2</c:v>
                </c:pt>
                <c:pt idx="14">
                  <c:v>1.9084851701119333E-2</c:v>
                </c:pt>
                <c:pt idx="15">
                  <c:v>1.9008699745283065E-2</c:v>
                </c:pt>
                <c:pt idx="16">
                  <c:v>1.8029184752905613E-2</c:v>
                </c:pt>
                <c:pt idx="17">
                  <c:v>1.7703536514761208E-2</c:v>
                </c:pt>
                <c:pt idx="18">
                  <c:v>1.6418696412170537E-2</c:v>
                </c:pt>
                <c:pt idx="19">
                  <c:v>1.4561640710505638E-2</c:v>
                </c:pt>
                <c:pt idx="20">
                  <c:v>1.3715720397322889E-2</c:v>
                </c:pt>
                <c:pt idx="21">
                  <c:v>1.3227636570493201E-2</c:v>
                </c:pt>
                <c:pt idx="22">
                  <c:v>1.3210033155270456E-2</c:v>
                </c:pt>
                <c:pt idx="23">
                  <c:v>1.2478878740993226E-2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5-4743-A9C1-1440A7B6BFA1}"/>
            </c:ext>
          </c:extLst>
        </c:ser>
        <c:ser>
          <c:idx val="4"/>
          <c:order val="4"/>
          <c:tx>
            <c:strRef>
              <c:f>'CLASSIFICAÇÃO ABC'!$F$1</c:f>
              <c:strCache>
                <c:ptCount val="1"/>
                <c:pt idx="0">
                  <c:v>Porcentagem acumulada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'CLASSIFICAÇÃO ABC'!$A$2:$A$25</c:f>
              <c:strCache>
                <c:ptCount val="2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X</c:v>
                </c:pt>
                <c:pt idx="23">
                  <c:v>Z</c:v>
                </c:pt>
              </c:strCache>
            </c:strRef>
          </c:cat>
          <c:val>
            <c:numRef>
              <c:f>'CLASSIFICAÇÃO ABC'!$F$2:$F$25</c:f>
              <c:numCache>
                <c:formatCode>0.00%</c:formatCode>
                <c:ptCount val="24"/>
                <c:pt idx="0">
                  <c:v>0.22672720615653061</c:v>
                </c:pt>
                <c:pt idx="1">
                  <c:v>0.37133223877748212</c:v>
                </c:pt>
                <c:pt idx="2">
                  <c:v>0.45119244817432025</c:v>
                </c:pt>
                <c:pt idx="3">
                  <c:v>0.52614982848296188</c:v>
                </c:pt>
                <c:pt idx="4">
                  <c:v>0.57781492566618708</c:v>
                </c:pt>
                <c:pt idx="5">
                  <c:v>0.6185362575540917</c:v>
                </c:pt>
                <c:pt idx="6">
                  <c:v>0.65725444631484964</c:v>
                </c:pt>
                <c:pt idx="7">
                  <c:v>0.69046321441518033</c:v>
                </c:pt>
                <c:pt idx="8">
                  <c:v>0.72282498627202596</c:v>
                </c:pt>
                <c:pt idx="9">
                  <c:v>0.75398303121628862</c:v>
                </c:pt>
                <c:pt idx="10">
                  <c:v>0.77924387826441588</c:v>
                </c:pt>
                <c:pt idx="11">
                  <c:v>0.8014482105551608</c:v>
                </c:pt>
                <c:pt idx="12">
                  <c:v>0.82283232531216532</c:v>
                </c:pt>
                <c:pt idx="13">
                  <c:v>0.84256112129917482</c:v>
                </c:pt>
                <c:pt idx="14">
                  <c:v>0.86164597300029411</c:v>
                </c:pt>
                <c:pt idx="15">
                  <c:v>0.88065467274557718</c:v>
                </c:pt>
                <c:pt idx="16">
                  <c:v>0.89868385749848279</c:v>
                </c:pt>
                <c:pt idx="17">
                  <c:v>0.91638739401324398</c:v>
                </c:pt>
                <c:pt idx="18">
                  <c:v>0.93280609042541451</c:v>
                </c:pt>
                <c:pt idx="19">
                  <c:v>0.9473677311359201</c:v>
                </c:pt>
                <c:pt idx="20">
                  <c:v>0.96108345153324304</c:v>
                </c:pt>
                <c:pt idx="21">
                  <c:v>0.97431108810373623</c:v>
                </c:pt>
                <c:pt idx="22">
                  <c:v>0.98752112125900671</c:v>
                </c:pt>
                <c:pt idx="23">
                  <c:v>0.99999999999999989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65-4743-A9C1-1440A7B6B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46141400"/>
        <c:axId val="546133856"/>
      </c:barChart>
      <c:catAx>
        <c:axId val="54614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6133856"/>
        <c:crosses val="autoZero"/>
        <c:auto val="1"/>
        <c:lblAlgn val="ctr"/>
        <c:lblOffset val="100"/>
        <c:noMultiLvlLbl val="0"/>
      </c:catAx>
      <c:valAx>
        <c:axId val="5461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614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673553</xdr:colOff>
      <xdr:row>6</xdr:row>
      <xdr:rowOff>152400</xdr:rowOff>
    </xdr:from>
    <xdr:to>
      <xdr:col>15</xdr:col>
      <xdr:colOff>115660</xdr:colOff>
      <xdr:row>18</xdr:row>
      <xdr:rowOff>119743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3D4AB9-FB17-4516-B635-0CFF69BFE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tabSelected="1" zoomScale="110" zoomScaleNormal="110" workbookViewId="0">
      <selection activeCell="I26" sqref="I26"/>
    </sheetView>
  </sheetViews>
  <sheetFormatPr defaultRowHeight="15" x14ac:dyDescent="0.25"/>
  <cols>
    <col min="1" max="1" width="11.5703125" customWidth="1"/>
    <col min="2" max="2" width="21" hidden="1" customWidth="1"/>
    <col min="3" max="3" width="22" hidden="1" customWidth="1"/>
    <col min="4" max="4" width="17.7109375" hidden="1" customWidth="1"/>
    <col min="5" max="5" width="20.140625" style="1" customWidth="1"/>
    <col min="6" max="6" width="19.7109375" customWidth="1"/>
    <col min="7" max="7" width="20" style="18" customWidth="1"/>
    <col min="10" max="10" width="14.7109375" bestFit="1" customWidth="1"/>
    <col min="11" max="11" width="18" customWidth="1"/>
    <col min="12" max="12" width="16.7109375" customWidth="1"/>
  </cols>
  <sheetData>
    <row r="1" spans="1:12" ht="36.75" customHeight="1" x14ac:dyDescent="0.25">
      <c r="A1" s="9" t="s">
        <v>0</v>
      </c>
      <c r="B1" s="9" t="s">
        <v>2</v>
      </c>
      <c r="C1" s="9" t="s">
        <v>31</v>
      </c>
      <c r="D1" s="9" t="s">
        <v>9</v>
      </c>
      <c r="E1" s="13" t="s">
        <v>32</v>
      </c>
      <c r="F1" s="10" t="s">
        <v>33</v>
      </c>
      <c r="G1" s="10" t="s">
        <v>3</v>
      </c>
      <c r="H1" s="2"/>
      <c r="I1" s="11" t="s">
        <v>4</v>
      </c>
      <c r="J1" s="11" t="s">
        <v>5</v>
      </c>
      <c r="K1" s="12" t="s">
        <v>34</v>
      </c>
      <c r="L1" s="12" t="s">
        <v>35</v>
      </c>
    </row>
    <row r="2" spans="1:12" ht="18" x14ac:dyDescent="0.25">
      <c r="A2" s="3" t="s">
        <v>6</v>
      </c>
      <c r="B2" s="3">
        <v>2190</v>
      </c>
      <c r="C2" s="3">
        <v>17.32</v>
      </c>
      <c r="D2" s="3">
        <f t="shared" ref="D2:D25" si="0">C2*B2</f>
        <v>37930.800000000003</v>
      </c>
      <c r="E2" s="15">
        <f t="shared" ref="E2:E9" si="1">D2/$D$26</f>
        <v>0.22672720615653061</v>
      </c>
      <c r="F2" s="16">
        <f>E2</f>
        <v>0.22672720615653061</v>
      </c>
      <c r="G2" s="19" t="str">
        <f>IF(F2&lt;=$J$2,"A",IF(F2&lt;=$J$3,"B","C"))</f>
        <v>A</v>
      </c>
      <c r="H2" s="2"/>
      <c r="I2" s="4" t="s">
        <v>6</v>
      </c>
      <c r="J2" s="5">
        <v>0.8</v>
      </c>
      <c r="K2" s="6">
        <f>COUNTIF($G$2:$G$25,I2)/COUNTA($G$2:$G$25)</f>
        <v>0.45833333333333331</v>
      </c>
      <c r="L2" s="6">
        <f>SUMIF($G$2:$G$25,I2,$E$2:$E$25)</f>
        <v>0.77924387826441588</v>
      </c>
    </row>
    <row r="3" spans="1:12" ht="18" x14ac:dyDescent="0.25">
      <c r="A3" s="3" t="s">
        <v>7</v>
      </c>
      <c r="B3" s="3">
        <v>1152</v>
      </c>
      <c r="C3" s="3">
        <v>21</v>
      </c>
      <c r="D3" s="3">
        <f t="shared" si="0"/>
        <v>24192</v>
      </c>
      <c r="E3" s="15">
        <f t="shared" si="1"/>
        <v>0.14460503262095151</v>
      </c>
      <c r="F3" s="16">
        <f t="shared" ref="F3:F8" si="2">E3+F2</f>
        <v>0.37133223877748212</v>
      </c>
      <c r="G3" s="19" t="str">
        <f t="shared" ref="G3:G12" si="3">IF(F3&lt;=$J$2,"A",IF(F3&lt;=$J$3,"B","C"))</f>
        <v>A</v>
      </c>
      <c r="H3" s="2"/>
      <c r="I3" s="4" t="s">
        <v>7</v>
      </c>
      <c r="J3" s="5">
        <v>0.9</v>
      </c>
      <c r="K3" s="6">
        <f>COUNTIF($G$2:$G$25,I3)/COUNTA($G$2:$G$25)</f>
        <v>0.25</v>
      </c>
      <c r="L3" s="6">
        <f t="shared" ref="L3:L4" si="4">SUMIF($G$2:$G$25,I3,$E$2:$E$25)</f>
        <v>0.11943997923406698</v>
      </c>
    </row>
    <row r="4" spans="1:12" ht="18" x14ac:dyDescent="0.25">
      <c r="A4" s="3" t="s">
        <v>8</v>
      </c>
      <c r="B4" s="3">
        <v>1023</v>
      </c>
      <c r="C4" s="3">
        <v>13.06</v>
      </c>
      <c r="D4" s="3">
        <f t="shared" si="0"/>
        <v>13360.380000000001</v>
      </c>
      <c r="E4" s="15">
        <f t="shared" si="1"/>
        <v>7.9860209396838147E-2</v>
      </c>
      <c r="F4" s="16">
        <f t="shared" si="2"/>
        <v>0.45119244817432025</v>
      </c>
      <c r="G4" s="19" t="str">
        <f>IF(F4&lt;=$J$2,"A",IF(F4&lt;=$J$3,"B","C"))</f>
        <v>A</v>
      </c>
      <c r="H4" s="2"/>
      <c r="I4" s="4" t="s">
        <v>8</v>
      </c>
      <c r="J4" s="5">
        <v>1</v>
      </c>
      <c r="K4" s="6">
        <f>COUNTIF($G$2:$G$25,I4)/COUNTA($G$2:$G$25)</f>
        <v>0.29166666666666669</v>
      </c>
      <c r="L4" s="6">
        <f t="shared" si="4"/>
        <v>0.10131614250151716</v>
      </c>
    </row>
    <row r="5" spans="1:12" ht="18" x14ac:dyDescent="0.25">
      <c r="A5" s="3" t="s">
        <v>10</v>
      </c>
      <c r="B5" s="3">
        <v>841</v>
      </c>
      <c r="C5" s="3">
        <v>14.911</v>
      </c>
      <c r="D5" s="3">
        <f t="shared" si="0"/>
        <v>12540.151</v>
      </c>
      <c r="E5" s="15">
        <f t="shared" si="1"/>
        <v>7.4957380308641602E-2</v>
      </c>
      <c r="F5" s="16">
        <f t="shared" si="2"/>
        <v>0.52614982848296188</v>
      </c>
      <c r="G5" s="19" t="str">
        <f>IF(F5&lt;=$J$2,"A",IF(F5&lt;=$J$3,"B","C"))</f>
        <v>A</v>
      </c>
      <c r="H5" s="2"/>
      <c r="I5" s="2"/>
      <c r="J5" s="2"/>
      <c r="K5" s="20"/>
      <c r="L5" s="2"/>
    </row>
    <row r="6" spans="1:12" ht="18" x14ac:dyDescent="0.25">
      <c r="A6" s="3" t="s">
        <v>11</v>
      </c>
      <c r="B6" s="3">
        <v>3098</v>
      </c>
      <c r="C6" s="3">
        <v>2.79</v>
      </c>
      <c r="D6" s="3">
        <f t="shared" si="0"/>
        <v>8643.42</v>
      </c>
      <c r="E6" s="15">
        <f t="shared" si="1"/>
        <v>5.1665097183225227E-2</v>
      </c>
      <c r="F6" s="16">
        <f t="shared" si="2"/>
        <v>0.57781492566618708</v>
      </c>
      <c r="G6" s="19" t="str">
        <f>IF(F6&lt;=$J$2,"A",IF(F6&lt;=$J$3,"B","C"))</f>
        <v>A</v>
      </c>
      <c r="H6" s="2"/>
      <c r="I6" s="2"/>
      <c r="J6" s="2"/>
      <c r="K6" s="2"/>
      <c r="L6" s="2"/>
    </row>
    <row r="7" spans="1:12" ht="18" x14ac:dyDescent="0.25">
      <c r="A7" s="3" t="s">
        <v>12</v>
      </c>
      <c r="B7" s="3">
        <v>328</v>
      </c>
      <c r="C7" s="3">
        <v>20.77</v>
      </c>
      <c r="D7" s="3">
        <f t="shared" si="0"/>
        <v>6812.5599999999995</v>
      </c>
      <c r="E7" s="15">
        <f t="shared" si="1"/>
        <v>4.0721331887904652E-2</v>
      </c>
      <c r="F7" s="16">
        <f t="shared" si="2"/>
        <v>0.6185362575540917</v>
      </c>
      <c r="G7" s="19" t="str">
        <f>IF(F7&lt;=$J$2,"A",IF(F7&lt;=$J$3,"B","C"))</f>
        <v>A</v>
      </c>
      <c r="H7" s="2"/>
      <c r="I7" s="2"/>
      <c r="J7" s="2"/>
      <c r="K7" s="2"/>
      <c r="L7" s="2"/>
    </row>
    <row r="8" spans="1:12" ht="18" x14ac:dyDescent="0.25">
      <c r="A8" s="3" t="s">
        <v>13</v>
      </c>
      <c r="B8" s="7">
        <v>64</v>
      </c>
      <c r="C8" s="7">
        <v>101.21</v>
      </c>
      <c r="D8" s="3">
        <f t="shared" si="0"/>
        <v>6477.44</v>
      </c>
      <c r="E8" s="15">
        <f t="shared" si="1"/>
        <v>3.8718188760757943E-2</v>
      </c>
      <c r="F8" s="16">
        <f t="shared" si="2"/>
        <v>0.65725444631484964</v>
      </c>
      <c r="G8" s="19" t="str">
        <f>IF(F8&lt;=$J$2,"A",IF(F8&lt;=$J$3,"B","C"))</f>
        <v>A</v>
      </c>
      <c r="H8" s="2"/>
      <c r="I8" s="2"/>
      <c r="J8" s="2"/>
      <c r="K8" s="2"/>
      <c r="L8" s="2"/>
    </row>
    <row r="9" spans="1:12" ht="18" x14ac:dyDescent="0.25">
      <c r="A9" s="3" t="s">
        <v>14</v>
      </c>
      <c r="B9" s="3">
        <v>1699</v>
      </c>
      <c r="C9" s="3">
        <v>3.27</v>
      </c>
      <c r="D9" s="3">
        <f t="shared" si="0"/>
        <v>5555.7300000000005</v>
      </c>
      <c r="E9" s="15">
        <f t="shared" si="1"/>
        <v>3.3208768100330646E-2</v>
      </c>
      <c r="F9" s="16">
        <f t="shared" ref="F9:F23" si="5">E9+F8</f>
        <v>0.69046321441518033</v>
      </c>
      <c r="G9" s="19" t="str">
        <f t="shared" si="3"/>
        <v>A</v>
      </c>
      <c r="H9" s="2"/>
      <c r="I9" s="2"/>
      <c r="J9" s="2"/>
      <c r="K9" s="2"/>
      <c r="L9" s="2"/>
    </row>
    <row r="10" spans="1:12" ht="18" x14ac:dyDescent="0.25">
      <c r="A10" s="3" t="s">
        <v>15</v>
      </c>
      <c r="B10" s="3">
        <v>109</v>
      </c>
      <c r="C10" s="3">
        <v>49.67</v>
      </c>
      <c r="D10" s="3">
        <f t="shared" si="0"/>
        <v>5414.03</v>
      </c>
      <c r="E10" s="15">
        <f t="shared" ref="E10:E12" si="6">D10/$D$26</f>
        <v>3.2361771856845654E-2</v>
      </c>
      <c r="F10" s="16">
        <f t="shared" si="5"/>
        <v>0.72282498627202596</v>
      </c>
      <c r="G10" s="19" t="str">
        <f t="shared" si="3"/>
        <v>A</v>
      </c>
      <c r="H10" s="2"/>
      <c r="I10" s="2"/>
      <c r="J10" s="2"/>
      <c r="K10" s="2"/>
      <c r="L10" s="2"/>
    </row>
    <row r="11" spans="1:12" ht="18" x14ac:dyDescent="0.25">
      <c r="A11" s="3" t="s">
        <v>16</v>
      </c>
      <c r="B11" s="3">
        <v>465</v>
      </c>
      <c r="C11" s="3">
        <v>11.21</v>
      </c>
      <c r="D11" s="3">
        <f t="shared" si="0"/>
        <v>5212.6500000000005</v>
      </c>
      <c r="E11" s="15">
        <f>D11/$D$26</f>
        <v>3.1158044944262692E-2</v>
      </c>
      <c r="F11" s="16">
        <f>E11+F10</f>
        <v>0.75398303121628862</v>
      </c>
      <c r="G11" s="19" t="str">
        <f t="shared" si="3"/>
        <v>A</v>
      </c>
      <c r="H11" s="2"/>
      <c r="I11" s="2"/>
      <c r="J11" s="2"/>
      <c r="K11" s="2"/>
      <c r="L11" s="2"/>
    </row>
    <row r="12" spans="1:12" ht="18" x14ac:dyDescent="0.25">
      <c r="A12" s="3" t="s">
        <v>30</v>
      </c>
      <c r="B12" s="7">
        <v>191</v>
      </c>
      <c r="C12" s="7">
        <v>22.126000000000001</v>
      </c>
      <c r="D12" s="3">
        <f t="shared" si="0"/>
        <v>4226.0659999999998</v>
      </c>
      <c r="E12" s="15">
        <f t="shared" si="6"/>
        <v>2.5260847048127234E-2</v>
      </c>
      <c r="F12" s="16">
        <f t="shared" si="5"/>
        <v>0.77924387826441588</v>
      </c>
      <c r="G12" s="19" t="str">
        <f t="shared" si="3"/>
        <v>A</v>
      </c>
      <c r="H12" s="2"/>
      <c r="I12" s="2"/>
      <c r="J12" s="2"/>
      <c r="K12" s="2"/>
      <c r="L12" s="2"/>
    </row>
    <row r="13" spans="1:12" ht="18" x14ac:dyDescent="0.25">
      <c r="A13" s="8" t="s">
        <v>17</v>
      </c>
      <c r="B13" s="3">
        <v>426</v>
      </c>
      <c r="C13" s="3">
        <v>8.7200000000000006</v>
      </c>
      <c r="D13" s="3">
        <f t="shared" si="0"/>
        <v>3714.7200000000003</v>
      </c>
      <c r="E13" s="15">
        <f t="shared" ref="E13:E26" si="7">D13/$D$26</f>
        <v>2.2204332290744918E-2</v>
      </c>
      <c r="F13" s="16">
        <f>E13+F12</f>
        <v>0.8014482105551608</v>
      </c>
      <c r="G13" s="19" t="str">
        <f t="shared" ref="G13:G25" si="8">IF(F13&lt;=$J$2,"A",IF(F13&lt;=$J$3,"B","C"))</f>
        <v>B</v>
      </c>
      <c r="H13" s="2"/>
      <c r="I13" s="2"/>
      <c r="J13" s="2"/>
      <c r="K13" s="2"/>
      <c r="L13" s="2"/>
    </row>
    <row r="14" spans="1:12" ht="18" x14ac:dyDescent="0.25">
      <c r="A14" s="3" t="s">
        <v>18</v>
      </c>
      <c r="B14" s="3">
        <v>159</v>
      </c>
      <c r="C14" s="3">
        <v>22.5</v>
      </c>
      <c r="D14" s="3">
        <f t="shared" si="0"/>
        <v>3577.5</v>
      </c>
      <c r="E14" s="15">
        <f t="shared" si="7"/>
        <v>2.1384114757004549E-2</v>
      </c>
      <c r="F14" s="16">
        <f t="shared" si="5"/>
        <v>0.82283232531216532</v>
      </c>
      <c r="G14" s="19" t="str">
        <f t="shared" si="8"/>
        <v>B</v>
      </c>
      <c r="H14" s="2"/>
      <c r="I14" s="2"/>
      <c r="J14" s="2"/>
      <c r="K14" s="2"/>
      <c r="L14" s="2"/>
    </row>
    <row r="15" spans="1:12" ht="18" x14ac:dyDescent="0.25">
      <c r="A15" s="3" t="s">
        <v>19</v>
      </c>
      <c r="B15" s="3">
        <v>819</v>
      </c>
      <c r="C15" s="3">
        <v>4.03</v>
      </c>
      <c r="D15" s="3">
        <f t="shared" si="0"/>
        <v>3300.57</v>
      </c>
      <c r="E15" s="15">
        <f t="shared" si="7"/>
        <v>1.9728795987009506E-2</v>
      </c>
      <c r="F15" s="16">
        <f t="shared" si="5"/>
        <v>0.84256112129917482</v>
      </c>
      <c r="G15" s="19" t="str">
        <f t="shared" si="8"/>
        <v>B</v>
      </c>
      <c r="H15" s="2"/>
      <c r="I15" s="2"/>
      <c r="J15" s="2"/>
      <c r="K15" s="2"/>
      <c r="L15" s="2"/>
    </row>
    <row r="16" spans="1:12" ht="18" x14ac:dyDescent="0.25">
      <c r="A16" s="3" t="s">
        <v>20</v>
      </c>
      <c r="B16" s="3">
        <v>28</v>
      </c>
      <c r="C16" s="3">
        <v>114.03</v>
      </c>
      <c r="D16" s="3">
        <f t="shared" si="0"/>
        <v>3192.84</v>
      </c>
      <c r="E16" s="15">
        <f t="shared" si="7"/>
        <v>1.9084851701119333E-2</v>
      </c>
      <c r="F16" s="16">
        <f t="shared" si="5"/>
        <v>0.86164597300029411</v>
      </c>
      <c r="G16" s="19" t="str">
        <f t="shared" si="8"/>
        <v>B</v>
      </c>
      <c r="H16" s="2"/>
      <c r="I16" s="2"/>
      <c r="J16" s="2"/>
      <c r="K16" s="2"/>
      <c r="L16" s="2"/>
    </row>
    <row r="17" spans="1:12" ht="18" x14ac:dyDescent="0.25">
      <c r="A17" s="3" t="s">
        <v>21</v>
      </c>
      <c r="B17" s="3">
        <v>154</v>
      </c>
      <c r="C17" s="3">
        <v>20.65</v>
      </c>
      <c r="D17" s="3">
        <f t="shared" si="0"/>
        <v>3180.1</v>
      </c>
      <c r="E17" s="15">
        <f t="shared" si="7"/>
        <v>1.9008699745283065E-2</v>
      </c>
      <c r="F17" s="16">
        <f t="shared" si="5"/>
        <v>0.88065467274557718</v>
      </c>
      <c r="G17" s="19" t="str">
        <f t="shared" si="8"/>
        <v>B</v>
      </c>
      <c r="H17" s="2"/>
      <c r="I17" s="2"/>
      <c r="J17" s="2"/>
      <c r="K17" s="2"/>
      <c r="L17" s="2"/>
    </row>
    <row r="18" spans="1:12" ht="18" x14ac:dyDescent="0.25">
      <c r="A18" s="3" t="s">
        <v>22</v>
      </c>
      <c r="B18" s="3">
        <v>1897</v>
      </c>
      <c r="C18" s="3">
        <v>1.59</v>
      </c>
      <c r="D18" s="3">
        <f t="shared" si="0"/>
        <v>3016.23</v>
      </c>
      <c r="E18" s="15">
        <f t="shared" si="7"/>
        <v>1.8029184752905613E-2</v>
      </c>
      <c r="F18" s="16">
        <f t="shared" si="5"/>
        <v>0.89868385749848279</v>
      </c>
      <c r="G18" s="19" t="str">
        <f t="shared" si="8"/>
        <v>B</v>
      </c>
      <c r="H18" s="2"/>
      <c r="I18" s="2"/>
      <c r="J18" s="2"/>
      <c r="K18" s="2"/>
      <c r="L18" s="2"/>
    </row>
    <row r="19" spans="1:12" ht="18" x14ac:dyDescent="0.25">
      <c r="A19" s="3" t="s">
        <v>23</v>
      </c>
      <c r="B19" s="3">
        <v>275</v>
      </c>
      <c r="C19" s="3">
        <v>10.77</v>
      </c>
      <c r="D19" s="3">
        <f t="shared" si="0"/>
        <v>2961.75</v>
      </c>
      <c r="E19" s="15">
        <f t="shared" si="7"/>
        <v>1.7703536514761208E-2</v>
      </c>
      <c r="F19" s="16">
        <f t="shared" si="5"/>
        <v>0.91638739401324398</v>
      </c>
      <c r="G19" s="19" t="str">
        <f t="shared" si="8"/>
        <v>C</v>
      </c>
      <c r="H19" s="2"/>
      <c r="I19" s="2"/>
      <c r="J19" s="2"/>
      <c r="K19" s="2"/>
      <c r="L19" s="2"/>
    </row>
    <row r="20" spans="1:12" ht="18" x14ac:dyDescent="0.25">
      <c r="A20" s="3" t="s">
        <v>24</v>
      </c>
      <c r="B20" s="3">
        <v>420</v>
      </c>
      <c r="C20" s="3">
        <v>6.54</v>
      </c>
      <c r="D20" s="3">
        <f t="shared" si="0"/>
        <v>2746.8</v>
      </c>
      <c r="E20" s="15">
        <f t="shared" si="7"/>
        <v>1.6418696412170537E-2</v>
      </c>
      <c r="F20" s="16">
        <f t="shared" si="5"/>
        <v>0.93280609042541451</v>
      </c>
      <c r="G20" s="19" t="str">
        <f t="shared" si="8"/>
        <v>C</v>
      </c>
      <c r="H20" s="2"/>
      <c r="I20" s="2"/>
      <c r="J20" s="2"/>
      <c r="K20" s="2"/>
      <c r="L20" s="2"/>
    </row>
    <row r="21" spans="1:12" ht="18" x14ac:dyDescent="0.25">
      <c r="A21" s="3" t="s">
        <v>25</v>
      </c>
      <c r="B21" s="3">
        <v>134</v>
      </c>
      <c r="C21" s="3">
        <v>18.18</v>
      </c>
      <c r="D21" s="3">
        <f t="shared" si="0"/>
        <v>2436.12</v>
      </c>
      <c r="E21" s="15">
        <f t="shared" si="7"/>
        <v>1.4561640710505638E-2</v>
      </c>
      <c r="F21" s="16">
        <f t="shared" si="5"/>
        <v>0.9473677311359201</v>
      </c>
      <c r="G21" s="19" t="str">
        <f t="shared" si="8"/>
        <v>C</v>
      </c>
      <c r="H21" s="2"/>
      <c r="I21" s="2"/>
      <c r="J21" s="2"/>
      <c r="K21" s="2"/>
      <c r="L21" s="2"/>
    </row>
    <row r="22" spans="1:12" ht="18" x14ac:dyDescent="0.25">
      <c r="A22" s="3" t="s">
        <v>26</v>
      </c>
      <c r="B22" s="3">
        <v>149</v>
      </c>
      <c r="C22" s="3">
        <v>15.4</v>
      </c>
      <c r="D22" s="3">
        <f t="shared" si="0"/>
        <v>2294.6</v>
      </c>
      <c r="E22" s="15">
        <f t="shared" si="7"/>
        <v>1.3715720397322889E-2</v>
      </c>
      <c r="F22" s="16">
        <f t="shared" si="5"/>
        <v>0.96108345153324304</v>
      </c>
      <c r="G22" s="19" t="str">
        <f t="shared" si="8"/>
        <v>C</v>
      </c>
      <c r="H22" s="2"/>
      <c r="I22" s="2"/>
      <c r="J22" s="2"/>
      <c r="K22" s="2"/>
      <c r="L22" s="2"/>
    </row>
    <row r="23" spans="1:12" ht="18" x14ac:dyDescent="0.25">
      <c r="A23" s="3" t="s">
        <v>27</v>
      </c>
      <c r="B23" s="3">
        <v>161</v>
      </c>
      <c r="C23" s="3">
        <v>13.744999999999999</v>
      </c>
      <c r="D23" s="3">
        <f t="shared" si="0"/>
        <v>2212.9449999999997</v>
      </c>
      <c r="E23" s="15">
        <f t="shared" si="7"/>
        <v>1.3227636570493201E-2</v>
      </c>
      <c r="F23" s="16">
        <f t="shared" si="5"/>
        <v>0.97431108810373623</v>
      </c>
      <c r="G23" s="19" t="str">
        <f t="shared" si="8"/>
        <v>C</v>
      </c>
      <c r="H23" s="2"/>
      <c r="I23" s="2"/>
      <c r="J23" s="2"/>
      <c r="K23" s="2"/>
      <c r="L23" s="2"/>
    </row>
    <row r="24" spans="1:12" ht="18" x14ac:dyDescent="0.25">
      <c r="A24" s="3" t="s">
        <v>28</v>
      </c>
      <c r="B24" s="3">
        <v>130</v>
      </c>
      <c r="C24" s="3">
        <v>17</v>
      </c>
      <c r="D24" s="3">
        <f t="shared" si="0"/>
        <v>2210</v>
      </c>
      <c r="E24" s="15">
        <f t="shared" si="7"/>
        <v>1.3210033155270456E-2</v>
      </c>
      <c r="F24" s="16">
        <f>E24+F23</f>
        <v>0.98752112125900671</v>
      </c>
      <c r="G24" s="19" t="str">
        <f t="shared" si="8"/>
        <v>C</v>
      </c>
      <c r="H24" s="2"/>
      <c r="I24" s="2"/>
      <c r="J24" s="2"/>
      <c r="K24" s="2"/>
      <c r="L24" s="2"/>
    </row>
    <row r="25" spans="1:12" ht="18" x14ac:dyDescent="0.25">
      <c r="A25" s="3" t="s">
        <v>29</v>
      </c>
      <c r="B25" s="3">
        <v>932</v>
      </c>
      <c r="C25" s="3">
        <v>2.2400000000000002</v>
      </c>
      <c r="D25" s="3">
        <f t="shared" si="0"/>
        <v>2087.6800000000003</v>
      </c>
      <c r="E25" s="15">
        <f t="shared" si="7"/>
        <v>1.2478878740993226E-2</v>
      </c>
      <c r="F25" s="16">
        <f>E25+F24</f>
        <v>0.99999999999999989</v>
      </c>
      <c r="G25" s="19" t="str">
        <f t="shared" si="8"/>
        <v>C</v>
      </c>
      <c r="H25" s="2"/>
      <c r="I25" s="2"/>
      <c r="J25" s="2"/>
      <c r="K25" s="2"/>
      <c r="L25" s="2"/>
    </row>
    <row r="26" spans="1:12" ht="18" x14ac:dyDescent="0.25">
      <c r="A26" s="14"/>
      <c r="B26" s="14"/>
      <c r="C26" s="14" t="s">
        <v>1</v>
      </c>
      <c r="D26" s="8">
        <f>SUM(D2:D25)</f>
        <v>167297.08199999999</v>
      </c>
      <c r="E26" s="15">
        <f t="shared" si="7"/>
        <v>1</v>
      </c>
      <c r="F26" s="14"/>
      <c r="G26" s="17"/>
    </row>
  </sheetData>
  <sortState xmlns:xlrd2="http://schemas.microsoft.com/office/spreadsheetml/2017/richdata2" ref="A2:D25">
    <sortCondition descending="1" ref="D2:D25"/>
  </sortState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CLASSIFICAÇÃO ABC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</dc:creator>
  <cp:lastModifiedBy>mls</cp:lastModifiedBy>
  <dcterms:created xsi:type="dcterms:W3CDTF">2018-09-12T18:40:10Z</dcterms:created>
  <dcterms:modified xsi:type="dcterms:W3CDTF">2020-08-14T13:49:36Z</dcterms:modified>
</cp:coreProperties>
</file>